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H98" l="1"/>
  <c r="G181" s="1"/>
  <c r="I126"/>
  <c r="H190"/>
  <c r="H112"/>
  <c r="G182" s="1"/>
  <c r="I142"/>
  <c r="I149" s="1"/>
  <c r="I140"/>
  <c r="G65"/>
  <c r="I159" s="1"/>
  <c r="I161" s="1"/>
  <c r="I135"/>
  <c r="I136" s="1"/>
  <c r="H193"/>
  <c r="H180" l="1"/>
  <c r="I150"/>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<sst xmlns="http://schemas.openxmlformats.org/spreadsheetml/2006/main" count="223" uniqueCount="160">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</sst>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1"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12</v>
      </c>
      <c r="E54" s="58"/>
      <c r="F54" s="59"/>
      <c r="G54" s="60"/>
      <c r="H54" s="61"/>
      <c r="I54" s="62"/>
      <c r="J54" s="52"/>
      <c r="K54"/>
    </row>
    <row r="55" spans="2:11">
      <c r="B55" s="35"/>
      <c r="C55" s="18" t="s">
        <v>47</v>
      </c>
      <c r="D55" s="58">
        <v>10.5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39</v>
      </c>
      <c r="I60" s="40">
        <f>+H60*7500</f>
        <v>292500</v>
      </c>
      <c r="J60" s="52"/>
      <c r="K60"/>
    </row>
    <row r="61" spans="2:11">
      <c r="B61" s="35"/>
      <c r="C61" s="137" t="s">
        <v>55</v>
      </c>
      <c r="D61" s="137"/>
      <c r="E61" s="138">
        <v>35</v>
      </c>
      <c r="F61" s="138"/>
      <c r="G61" s="40">
        <f>+E61*12000</f>
        <v>420000</v>
      </c>
      <c r="H61" s="63"/>
      <c r="I61" s="40">
        <f>+H61*19000</f>
        <v>0</v>
      </c>
      <c r="J61" s="52"/>
      <c r="K61"/>
    </row>
    <row r="62" spans="2:11">
      <c r="B62" s="35"/>
      <c r="C62" s="137" t="s">
        <v>56</v>
      </c>
      <c r="D62" s="137"/>
      <c r="E62" s="138"/>
      <c r="F62" s="138"/>
      <c r="G62" s="40">
        <f>+E62*9600</f>
        <v>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v>45</v>
      </c>
      <c r="F64" s="138"/>
      <c r="G64" s="40">
        <f>+E64*4800</f>
        <v>216000</v>
      </c>
      <c r="H64" s="63"/>
      <c r="I64" s="40">
        <f>+H64*10000</f>
        <v>0</v>
      </c>
      <c r="J64" s="52"/>
      <c r="K64"/>
    </row>
    <row r="65" spans="2:11">
      <c r="B65" s="35"/>
      <c r="C65" s="139" t="s">
        <v>59</v>
      </c>
      <c r="D65" s="139"/>
      <c r="E65" s="140">
        <f>SUM(E60:E64)</f>
        <v>80</v>
      </c>
      <c r="F65" s="140"/>
      <c r="G65" s="40">
        <f>SUM(G60:G64)</f>
        <v>636000</v>
      </c>
      <c r="H65" s="40">
        <f>SUM(H60:H64)</f>
        <v>89</v>
      </c>
      <c r="I65" s="40">
        <f>SUM(I60:I64)</f>
        <v>1092500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c r="F70" s="64"/>
      <c r="G70" s="65"/>
      <c r="H70" s="61"/>
      <c r="I70" s="62"/>
      <c r="J70" s="12"/>
    </row>
    <row r="71" spans="2:11">
      <c r="B71" s="35"/>
      <c r="C71" s="46" t="s">
        <v>31</v>
      </c>
      <c r="D71" s="58">
        <v>4.5</v>
      </c>
      <c r="E71" s="58"/>
      <c r="F71" s="64"/>
      <c r="G71" s="65"/>
      <c r="H71" s="61"/>
      <c r="I71" s="62"/>
      <c r="J71" s="12"/>
    </row>
    <row r="72" spans="2:11">
      <c r="B72" s="35"/>
      <c r="C72" s="46" t="s">
        <v>33</v>
      </c>
      <c r="D72" s="58">
        <v>6.5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39</v>
      </c>
      <c r="I78" s="40">
        <f>+H78*7500</f>
        <v>292500</v>
      </c>
      <c r="J78" s="52"/>
    </row>
    <row r="79" spans="2:11">
      <c r="B79" s="35"/>
      <c r="C79" s="137" t="s">
        <v>55</v>
      </c>
      <c r="D79" s="137"/>
      <c r="E79" s="138">
        <v>50</v>
      </c>
      <c r="F79" s="138"/>
      <c r="G79" s="40">
        <f>+E79*12000</f>
        <v>600000</v>
      </c>
      <c r="H79" s="63"/>
      <c r="I79" s="40">
        <f>+H79*19000</f>
        <v>0</v>
      </c>
      <c r="J79" s="52"/>
    </row>
    <row r="80" spans="2:11">
      <c r="B80" s="35"/>
      <c r="C80" s="137" t="s">
        <v>56</v>
      </c>
      <c r="D80" s="137"/>
      <c r="E80" s="138"/>
      <c r="F80" s="138"/>
      <c r="G80" s="40">
        <f>+E80*9600</f>
        <v>0</v>
      </c>
      <c r="H80" s="63">
        <v>40</v>
      </c>
      <c r="I80" s="40">
        <f>+H80*16000</f>
        <v>640000</v>
      </c>
      <c r="J80" s="52"/>
    </row>
    <row r="81" spans="2:10">
      <c r="B81" s="35"/>
      <c r="C81" s="137" t="s">
        <v>57</v>
      </c>
      <c r="D81" s="137"/>
      <c r="E81" s="138"/>
      <c r="F81" s="138"/>
      <c r="G81" s="40">
        <f>+E81*6000</f>
        <v>0</v>
      </c>
      <c r="H81" s="63"/>
      <c r="I81" s="40">
        <f>+H81*11000</f>
        <v>0</v>
      </c>
      <c r="J81" s="52"/>
    </row>
    <row r="82" spans="2:10">
      <c r="B82" s="35"/>
      <c r="C82" s="137" t="s">
        <v>58</v>
      </c>
      <c r="D82" s="137"/>
      <c r="E82" s="138">
        <v>49</v>
      </c>
      <c r="F82" s="138"/>
      <c r="G82" s="40">
        <f>+E82*4800</f>
        <v>235200</v>
      </c>
      <c r="H82" s="63"/>
      <c r="I82" s="40">
        <f>+H82*10000</f>
        <v>0</v>
      </c>
      <c r="J82" s="52"/>
    </row>
    <row r="83" spans="2:10">
      <c r="B83" s="35"/>
      <c r="C83" s="139" t="s">
        <v>59</v>
      </c>
      <c r="D83" s="139"/>
      <c r="E83" s="140">
        <f>SUM(E78:E82)</f>
        <v>99</v>
      </c>
      <c r="F83" s="140"/>
      <c r="G83" s="40">
        <f>SUM(G78:G82)</f>
        <v>835200</v>
      </c>
      <c r="H83" s="40">
        <f>SUM(H78:H82)</f>
        <v>79</v>
      </c>
      <c r="I83" s="40">
        <f>SUM(I78:I82)</f>
        <v>932500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400000</v>
      </c>
      <c r="F91" s="130"/>
      <c r="G91" s="69"/>
      <c r="H91" s="69"/>
      <c r="I91" s="69"/>
      <c r="J91" s="12"/>
    </row>
    <row r="92" spans="2:10">
      <c r="B92" s="35"/>
      <c r="C92" s="129" t="s">
        <v>33</v>
      </c>
      <c r="D92" s="129"/>
      <c r="E92" s="130">
        <v>400000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2800000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2800000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200000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1000000</v>
      </c>
      <c r="F106" s="130"/>
      <c r="G106" s="69"/>
      <c r="H106" s="69"/>
      <c r="I106" s="69"/>
      <c r="J106" s="12"/>
    </row>
    <row r="107" spans="2:10">
      <c r="B107" s="35"/>
      <c r="C107" s="129" t="s">
        <v>47</v>
      </c>
      <c r="D107" s="129"/>
      <c r="E107" s="130">
        <v>2500000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500000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28300000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28300000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5768000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2394180</v>
      </c>
      <c r="J130" s="81"/>
    </row>
    <row r="131" spans="2:10">
      <c r="B131" s="22"/>
      <c r="C131" s="85"/>
      <c r="D131" s="87" t="s">
        <v>81</v>
      </c>
      <c r="E131" s="87"/>
      <c r="F131" s="87"/>
      <c r="G131" s="87"/>
      <c r="H131" s="87"/>
      <c r="I131" s="86">
        <f>+((E90+E91+E92+H90+H91+H92)*0.01)+((E93+H93)*0.03)</f>
        <v>48000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8210180</v>
      </c>
      <c r="J135" s="90"/>
    </row>
    <row r="136" spans="2:10">
      <c r="B136" s="22"/>
      <c r="C136" s="94" t="s">
        <v>86</v>
      </c>
      <c r="D136" s="94"/>
      <c r="E136" s="94"/>
      <c r="F136" s="94"/>
      <c r="G136" s="94"/>
      <c r="H136" s="94"/>
      <c r="I136" s="95">
        <f>+I126-I135</f>
        <v>20089820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33500000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33500000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2834100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9744100</v>
      </c>
      <c r="J149" s="90"/>
    </row>
    <row r="150" spans="2:10">
      <c r="B150" s="22"/>
      <c r="C150" s="94" t="s">
        <v>92</v>
      </c>
      <c r="D150" s="94"/>
      <c r="E150" s="94"/>
      <c r="F150" s="94"/>
      <c r="G150" s="94"/>
      <c r="H150" s="94"/>
      <c r="I150" s="95">
        <f>+I140-I149</f>
        <v>23755900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2781000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1728500</v>
      </c>
      <c r="J159" s="81"/>
    </row>
    <row r="160" spans="2:10">
      <c r="B160" s="22"/>
      <c r="C160" s="85"/>
      <c r="D160" s="87" t="s">
        <v>102</v>
      </c>
      <c r="E160" s="87"/>
      <c r="F160" s="87"/>
      <c r="G160" s="87"/>
      <c r="H160" s="87"/>
      <c r="I160" s="86">
        <f>G83+(I83*I20)</f>
        <v>1767700</v>
      </c>
      <c r="J160" s="81"/>
    </row>
    <row r="161" spans="2:11">
      <c r="B161" s="22"/>
      <c r="C161" s="92" t="s">
        <v>103</v>
      </c>
      <c r="D161" s="93"/>
      <c r="E161" s="93"/>
      <c r="F161" s="93"/>
      <c r="G161" s="93"/>
      <c r="H161" s="93"/>
      <c r="I161" s="89">
        <f>SUM(I152:I160)</f>
        <v>12997200</v>
      </c>
      <c r="J161" s="90"/>
    </row>
    <row r="162" spans="2:11">
      <c r="B162" s="22"/>
      <c r="C162" s="94" t="s">
        <v>104</v>
      </c>
      <c r="D162" s="94"/>
      <c r="E162" s="94"/>
      <c r="F162" s="94"/>
      <c r="G162" s="94"/>
      <c r="H162" s="94"/>
      <c r="I162" s="95">
        <f>+I136+I150-I161</f>
        <v>30848520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30848520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56941520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897000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485000</v>
      </c>
      <c r="H182" s="86"/>
      <c r="I182" s="86"/>
      <c r="J182" s="81"/>
      <c r="K182"/>
    </row>
    <row r="183" spans="2:11">
      <c r="B183" s="22"/>
      <c r="C183" s="106" t="s">
        <v>125</v>
      </c>
      <c r="D183" s="107"/>
      <c r="E183" s="107"/>
      <c r="F183" s="107"/>
      <c r="G183" s="107"/>
      <c r="H183" s="95">
        <f>SUM(H178:H180)</f>
        <v>57838520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84748520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30848520</v>
      </c>
      <c r="I197" s="104">
        <v>0</v>
      </c>
      <c r="J197" s="81"/>
      <c r="K197"/>
    </row>
    <row r="198" spans="2:11">
      <c r="B198" s="22"/>
      <c r="C198" s="108" t="s">
        <v>140</v>
      </c>
      <c r="D198" s="109"/>
      <c r="E198" s="109"/>
      <c r="F198" s="109"/>
      <c r="G198" s="109"/>
      <c r="H198" s="95">
        <f>SUM(H195:H197)</f>
        <v>84748520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2018-02-01T08:49:15Z</dcterms:modified>
</cp:coreProperties>
</file>