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<sst xmlns="http://schemas.openxmlformats.org/spreadsheetml/2006/main" count="223" uniqueCount="160">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</sst>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H107" sqref="H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v>3000000</v>
      </c>
      <c r="I33" s="31">
        <v>7500000</v>
      </c>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22000</v>
      </c>
      <c r="J40" s="12"/>
    </row>
    <row r="41" spans="2:229">
      <c r="B41" s="10"/>
      <c r="C41" s="18" t="s">
        <v>33</v>
      </c>
      <c r="D41" s="128">
        <v>2</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1</v>
      </c>
      <c r="F52" s="59">
        <v>90</v>
      </c>
      <c r="G52" s="60"/>
      <c r="H52" s="61"/>
      <c r="I52" s="62"/>
      <c r="J52" s="52"/>
      <c r="K52"/>
    </row>
    <row r="53" spans="2:11">
      <c r="B53" s="35"/>
      <c r="C53" s="46" t="s">
        <v>31</v>
      </c>
      <c r="D53" s="58">
        <v>8</v>
      </c>
      <c r="E53" s="58">
        <v>1</v>
      </c>
      <c r="F53" s="59">
        <v>90</v>
      </c>
      <c r="G53" s="60"/>
      <c r="H53" s="61"/>
      <c r="I53" s="62"/>
      <c r="J53" s="52"/>
      <c r="K53"/>
    </row>
    <row r="54" spans="2:11">
      <c r="B54" s="35"/>
      <c r="C54" s="46" t="s">
        <v>33</v>
      </c>
      <c r="D54" s="58">
        <v>8</v>
      </c>
      <c r="E54" s="58">
        <v>1</v>
      </c>
      <c r="F54" s="59">
        <v>90</v>
      </c>
      <c r="G54" s="60"/>
      <c r="H54" s="61"/>
      <c r="I54" s="62"/>
      <c r="J54" s="52"/>
      <c r="K54"/>
    </row>
    <row r="55" spans="2:11">
      <c r="B55" s="35"/>
      <c r="C55" s="18" t="s">
        <v>47</v>
      </c>
      <c r="D55" s="58">
        <v>8</v>
      </c>
      <c r="E55" s="58">
        <v>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30</v>
      </c>
      <c r="F62" s="133"/>
      <c r="G62" s="40">
        <f>+E62*9600</f>
        <v>288000</v>
      </c>
      <c r="H62" s="63">
        <v>30</v>
      </c>
      <c r="I62" s="40">
        <f>+H62*16000</f>
        <v>480000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90</v>
      </c>
      <c r="F65" s="137"/>
      <c r="G65" s="40">
        <f>SUM(G60:G64)</f>
        <v>828000</v>
      </c>
      <c r="H65" s="40">
        <f>SUM(H60:H64)</f>
        <v>90</v>
      </c>
      <c r="I65" s="40">
        <f>SUM(I60:I64)</f>
        <v>1380000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0.5</v>
      </c>
      <c r="F70" s="64">
        <v>90</v>
      </c>
      <c r="G70" s="65"/>
      <c r="H70" s="61"/>
      <c r="I70" s="62"/>
      <c r="J70" s="12"/>
    </row>
    <row r="71" spans="2:11">
      <c r="B71" s="35"/>
      <c r="C71" s="46" t="s">
        <v>31</v>
      </c>
      <c r="D71" s="58">
        <v>4.5</v>
      </c>
      <c r="E71" s="58">
        <v>0.5</v>
      </c>
      <c r="F71" s="64">
        <v>90</v>
      </c>
      <c r="G71" s="65"/>
      <c r="H71" s="61"/>
      <c r="I71" s="62"/>
      <c r="J71" s="12"/>
    </row>
    <row r="72" spans="2:11">
      <c r="B72" s="35"/>
      <c r="C72" s="46" t="s">
        <v>33</v>
      </c>
      <c r="D72" s="58">
        <v>4.5</v>
      </c>
      <c r="E72" s="58">
        <v>0.5</v>
      </c>
      <c r="F72" s="64">
        <v>90</v>
      </c>
      <c r="G72" s="65"/>
      <c r="H72" s="61"/>
      <c r="I72" s="62"/>
      <c r="J72" s="12"/>
    </row>
    <row r="73" spans="2:11">
      <c r="B73" s="35"/>
      <c r="C73" s="18" t="s">
        <v>47</v>
      </c>
      <c r="D73" s="58">
        <v>4.5</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690000</v>
      </c>
      <c r="H83" s="40">
        <f>SUM(H78:H82)</f>
        <v>75</v>
      </c>
      <c r="I83" s="40">
        <f>SUM(I78:I82)</f>
        <v>1150000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2250000</v>
      </c>
      <c r="F104" s="141"/>
      <c r="G104" s="69">
        <v>2250000</v>
      </c>
      <c r="H104" s="69"/>
      <c r="I104" s="69"/>
      <c r="J104" s="12"/>
    </row>
    <row r="105" spans="2:10">
      <c r="B105" s="35"/>
      <c r="C105" s="140" t="s">
        <v>31</v>
      </c>
      <c r="D105" s="140"/>
      <c r="E105" s="141">
        <v>1000000</v>
      </c>
      <c r="F105" s="141"/>
      <c r="G105" s="69">
        <v>1000000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2250000</v>
      </c>
      <c r="F107" s="141"/>
      <c r="G107" s="69">
        <v>2250000</v>
      </c>
      <c r="H107" s="69"/>
      <c r="I107" s="69"/>
      <c r="J107" s="12"/>
    </row>
    <row r="108" spans="2:10">
      <c r="B108" s="10"/>
      <c r="C108" s="140" t="s">
        <v>59</v>
      </c>
      <c r="D108" s="140"/>
      <c r="E108" s="146">
        <f>SUM(E104:E107)</f>
        <v>6500000</v>
      </c>
      <c r="F108" s="146"/>
      <c r="G108" s="71">
        <f>SUM(G104:G107)</f>
        <v>6500000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6500000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1000000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24000000</v>
      </c>
      <c r="J124" s="81"/>
    </row>
    <row r="125" spans="2:10">
      <c r="B125" s="22"/>
      <c r="C125" s="85"/>
      <c r="D125" s="87" t="s">
        <v>75</v>
      </c>
      <c r="E125" s="87"/>
      <c r="F125" s="87"/>
      <c r="G125" s="87"/>
      <c r="H125" s="87"/>
      <c r="I125" s="86">
        <f>+(E52*(E90+H90))+(E53*(E91+H91))+(E54*(E92+H92))+(E55*(E93+H93))</f>
        <v>3000000</v>
      </c>
      <c r="J125" s="81"/>
    </row>
    <row r="126" spans="2:10">
      <c r="B126" s="22"/>
      <c r="C126" s="88" t="s">
        <v>76</v>
      </c>
      <c r="D126" s="88"/>
      <c r="E126" s="88"/>
      <c r="F126" s="88"/>
      <c r="G126" s="88"/>
      <c r="H126" s="88"/>
      <c r="I126" s="89">
        <f>+I124-I125</f>
        <v>21000000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14538200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29250000</v>
      </c>
      <c r="J138" s="81"/>
    </row>
    <row r="139" spans="2:10">
      <c r="B139" s="22"/>
      <c r="C139" s="85"/>
      <c r="D139" s="87" t="s">
        <v>75</v>
      </c>
      <c r="E139" s="87"/>
      <c r="F139" s="87"/>
      <c r="G139" s="87"/>
      <c r="H139" s="87"/>
      <c r="I139" s="86">
        <f>($E$70*($E$104+$H$104))+($E$71*($E$105+$H$105))+($E$72*($E$106+$H$106))+($E$73*($E$107+$H$107))</f>
        <v>3250000</v>
      </c>
      <c r="J139" s="81"/>
    </row>
    <row r="140" spans="2:10">
      <c r="B140" s="22"/>
      <c r="C140" s="88" t="s">
        <v>88</v>
      </c>
      <c r="D140" s="88"/>
      <c r="E140" s="88"/>
      <c r="F140" s="88"/>
      <c r="G140" s="88"/>
      <c r="H140" s="88"/>
      <c r="I140" s="89">
        <f>+I138-I139</f>
        <v>26000000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6305000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110000</v>
      </c>
      <c r="J145" s="81"/>
    </row>
    <row r="146" spans="2:10">
      <c r="B146" s="22"/>
      <c r="C146" s="85"/>
      <c r="D146" s="87" t="s">
        <v>82</v>
      </c>
      <c r="E146" s="87"/>
      <c r="F146" s="87"/>
      <c r="G146" s="87"/>
      <c r="H146" s="87"/>
      <c r="I146" s="86">
        <f>($G$104+$G$105+$G$106+$G$107+$I$104+$I$105+$I$106+$I$107)*0.05</f>
        <v>325000</v>
      </c>
      <c r="J146" s="81"/>
    </row>
    <row r="147" spans="2:10">
      <c r="B147" s="22"/>
      <c r="C147" s="85"/>
      <c r="D147" s="87" t="s">
        <v>83</v>
      </c>
      <c r="E147" s="87"/>
      <c r="F147" s="87"/>
      <c r="G147" s="87"/>
      <c r="H147" s="87"/>
      <c r="I147" s="86">
        <f>((SUM(G104:G106)+SUM(I104:I106))*0.01)+((G107+I107)*0.02)</f>
        <v>87500</v>
      </c>
      <c r="J147" s="81"/>
    </row>
    <row r="148" spans="2:10">
      <c r="B148" s="22"/>
      <c r="C148" s="85"/>
      <c r="D148" s="87" t="s">
        <v>84</v>
      </c>
      <c r="E148" s="87"/>
      <c r="F148" s="87"/>
      <c r="G148" s="87"/>
      <c r="H148" s="87"/>
      <c r="I148" s="86">
        <f>((G107+I107)*(H118+0.03))*0.02</f>
        <v>45000</v>
      </c>
      <c r="J148" s="81"/>
    </row>
    <row r="149" spans="2:10">
      <c r="B149" s="22"/>
      <c r="C149" s="92" t="s">
        <v>91</v>
      </c>
      <c r="D149" s="93"/>
      <c r="E149" s="93"/>
      <c r="F149" s="93"/>
      <c r="G149" s="93"/>
      <c r="H149" s="93"/>
      <c r="I149" s="89">
        <f>SUM(I142:I148)</f>
        <v>6872500</v>
      </c>
      <c r="J149" s="90"/>
    </row>
    <row r="150" spans="2:10">
      <c r="B150" s="22"/>
      <c r="C150" s="94" t="s">
        <v>92</v>
      </c>
      <c r="D150" s="94"/>
      <c r="E150" s="94"/>
      <c r="F150" s="94"/>
      <c r="G150" s="94"/>
      <c r="H150" s="94"/>
      <c r="I150" s="95">
        <f>+I140-I149</f>
        <v>19127500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2396250</v>
      </c>
      <c r="J154" s="81"/>
    </row>
    <row r="155" spans="2:10">
      <c r="B155" s="22"/>
      <c r="C155" s="85"/>
      <c r="D155" s="87" t="s">
        <v>97</v>
      </c>
      <c r="E155" s="87"/>
      <c r="F155" s="87"/>
      <c r="G155" s="87"/>
      <c r="H155" s="87"/>
      <c r="I155" s="86">
        <f>(50000*D46)+((D40+D41)*D46*I40)</f>
        <v>690000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90000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2208000</v>
      </c>
      <c r="J159" s="81"/>
    </row>
    <row r="160" spans="2:10">
      <c r="B160" s="22"/>
      <c r="C160" s="85"/>
      <c r="D160" s="87" t="s">
        <v>102</v>
      </c>
      <c r="E160" s="87"/>
      <c r="F160" s="87"/>
      <c r="G160" s="87"/>
      <c r="H160" s="87"/>
      <c r="I160" s="86">
        <f>G83+(I83*I20)</f>
        <v>1840000</v>
      </c>
      <c r="J160" s="81"/>
    </row>
    <row r="161" spans="2:11">
      <c r="B161" s="22"/>
      <c r="C161" s="92" t="s">
        <v>103</v>
      </c>
      <c r="D161" s="93"/>
      <c r="E161" s="93"/>
      <c r="F161" s="93"/>
      <c r="G161" s="93"/>
      <c r="H161" s="93"/>
      <c r="I161" s="89">
        <f>SUM(I152:I160)</f>
        <v>13934250</v>
      </c>
      <c r="J161" s="90"/>
    </row>
    <row r="162" spans="2:11">
      <c r="B162" s="22"/>
      <c r="C162" s="94" t="s">
        <v>104</v>
      </c>
      <c r="D162" s="94"/>
      <c r="E162" s="94"/>
      <c r="F162" s="94"/>
      <c r="G162" s="94"/>
      <c r="H162" s="94"/>
      <c r="I162" s="95">
        <f>+I136+I150-I161</f>
        <v>19731450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19731450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59206450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970000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970000</v>
      </c>
      <c r="H182" s="86"/>
      <c r="I182" s="86"/>
      <c r="J182" s="81"/>
      <c r="K182"/>
    </row>
    <row r="183" spans="2:11">
      <c r="B183" s="22"/>
      <c r="C183" s="106" t="s">
        <v>125</v>
      </c>
      <c r="D183" s="107"/>
      <c r="E183" s="107"/>
      <c r="F183" s="107"/>
      <c r="G183" s="107"/>
      <c r="H183" s="95">
        <f>SUM(H178:H180)</f>
        <v>60176450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87086450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19731450</v>
      </c>
      <c r="I197" s="104">
        <v>0</v>
      </c>
      <c r="J197" s="81"/>
      <c r="K197"/>
    </row>
    <row r="198" spans="2:11">
      <c r="B198" s="22"/>
      <c r="C198" s="108" t="s">
        <v>140</v>
      </c>
      <c r="D198" s="109"/>
      <c r="E198" s="109"/>
      <c r="F198" s="109"/>
      <c r="G198" s="109"/>
      <c r="H198" s="95">
        <f>SUM(H195:H197)</f>
        <v>73631450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2017-12-15T08:39:37Z</dcterms:modified>
</cp:coreProperties>
</file>